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umar97/dev/teps/app/src/test/resources/CrbReportsPlugin/Template/"/>
    </mc:Choice>
  </mc:AlternateContent>
  <bookViews>
    <workbookView xWindow="3880" yWindow="2200" windowWidth="28040" windowHeight="17440" activeTab="0"/>
  </bookViews>
  <sheets>
    <sheet name="Sheet1" sheetId="1" r:id="rId2"/>
  </sheets>
  <definedNames/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3" i="1" l="1"/>
</calcChain>
</file>

<file path=xl/sharedStrings.xml><?xml version="1.0" encoding="utf-8"?>
<sst xmlns="http://schemas.openxmlformats.org/spreadsheetml/2006/main" count="96" uniqueCount="96">
  <si>
    <t>Shady Oaks Partners LLC</t>
  </si>
  <si>
    <t>Profit and Loss</t>
  </si>
  <si>
    <t>July 1, 2025-June 30, 2026</t>
  </si>
  <si>
    <t>Income</t>
  </si>
  <si>
    <t>41000 Site &amp; Lodging Revenue</t>
  </si>
  <si>
    <t>41100 Accommodation Revenue</t>
  </si>
  <si>
    <t>41120 Lodging Revenue</t>
  </si>
  <si>
    <t>41121 Lodging - Cabins</t>
  </si>
  <si>
    <t>Total for 41120 Lodging Revenue</t>
  </si>
  <si>
    <t>Total for 41100 Accommodation Revenue</t>
  </si>
  <si>
    <t>Total for 41000 Site &amp; Lodging Revenue</t>
  </si>
  <si>
    <t>Total for Income</t>
  </si>
  <si>
    <t>Gross Profit</t>
  </si>
  <si>
    <t>Expenses</t>
  </si>
  <si>
    <t>61000 Site &amp; Lodging Expenses</t>
  </si>
  <si>
    <t>61200 RV Site Expenses</t>
  </si>
  <si>
    <t>61230 RV Sites - Pest Control</t>
  </si>
  <si>
    <t>Total for 61200 RV Site Expenses</t>
  </si>
  <si>
    <t>61300 Lodging Expenses</t>
  </si>
  <si>
    <t>61305 Lodging - Guest Amenities &amp; Supplies</t>
  </si>
  <si>
    <t>61310 Lodging - Linen Expense</t>
  </si>
  <si>
    <t>Total for 61300 Lodging Expenses</t>
  </si>
  <si>
    <t>61400 Housekeeping</t>
  </si>
  <si>
    <t>61405 Housekeeping - Supplies</t>
  </si>
  <si>
    <t>Total for 61400 Housekeeping</t>
  </si>
  <si>
    <t>61500 Front Desk</t>
  </si>
  <si>
    <t>61505 Front Desk - Supplies</t>
  </si>
  <si>
    <t>61525 Front Desk - Copies &amp; Printing</t>
  </si>
  <si>
    <t>Total for 61500 Front Desk</t>
  </si>
  <si>
    <t>Total for 61000 Site &amp; Lodging Expenses</t>
  </si>
  <si>
    <t>65000 Payroll Expenses</t>
  </si>
  <si>
    <t>65001 Gross Wages</t>
  </si>
  <si>
    <t>65080 Payroll Processing Fees</t>
  </si>
  <si>
    <t>65085 Payroll Taxes</t>
  </si>
  <si>
    <t>Total for 65000 Payroll Expenses</t>
  </si>
  <si>
    <t>71000 Utility Expenses</t>
  </si>
  <si>
    <t>71015 Utilities - Internet</t>
  </si>
  <si>
    <t>71020 Utilities - TV Cable/Sat</t>
  </si>
  <si>
    <t>71025 Utilities - Electric</t>
  </si>
  <si>
    <t>71030 Utilities - Water</t>
  </si>
  <si>
    <t>71040 Utilities - Gas</t>
  </si>
  <si>
    <t>71045 Utilities - Propane</t>
  </si>
  <si>
    <t>71050 Utilities - Trash</t>
  </si>
  <si>
    <t>Total for 71000 Utility Expenses</t>
  </si>
  <si>
    <t>72000 General &amp; Administrative Expenses</t>
  </si>
  <si>
    <t>72205 G&amp;A - Credit Card Processing Fees</t>
  </si>
  <si>
    <t>72210 G&amp;A - PMS &amp; POS Fees</t>
  </si>
  <si>
    <t>72215 G&amp;A - Dues &amp; Subscriptions</t>
  </si>
  <si>
    <t>72225 G&amp;A - Professional Services</t>
  </si>
  <si>
    <t>72230 G&amp;A - Postage &amp; Shipping</t>
  </si>
  <si>
    <t>72235 G&amp;A - Bank Fees</t>
  </si>
  <si>
    <t>72255 G&amp;A - Meals &amp; Entertainment</t>
  </si>
  <si>
    <t>72260 G&amp;A - Travel &amp; Mileage</t>
  </si>
  <si>
    <t>72500 Insurance</t>
  </si>
  <si>
    <t>72501 Package Policy</t>
  </si>
  <si>
    <t>72510 General Liability Insurance</t>
  </si>
  <si>
    <t>Total for 72500 Insurance</t>
  </si>
  <si>
    <t>Total for 72000 General &amp; Administrative Expenses</t>
  </si>
  <si>
    <t>73000 Marketing</t>
  </si>
  <si>
    <t>73005 Marketing - Advertising Spend</t>
  </si>
  <si>
    <t>73010 Marketing - Signs &amp; Flags</t>
  </si>
  <si>
    <t>Total for 73000 Marketing</t>
  </si>
  <si>
    <t>74000 Facilities Expenses</t>
  </si>
  <si>
    <t>74300 Landscaping</t>
  </si>
  <si>
    <t>74320 Landscaping - Services</t>
  </si>
  <si>
    <t>Total for 74300 Landscaping</t>
  </si>
  <si>
    <t>74400 Repairs &amp; Maintenance</t>
  </si>
  <si>
    <t>74401 Contractors</t>
  </si>
  <si>
    <t>74405 R&amp;M - Supplies</t>
  </si>
  <si>
    <t>74430 R&amp;M - Staff Golf Carts &amp; Vehicles</t>
  </si>
  <si>
    <t>74445 R&amp;M - General</t>
  </si>
  <si>
    <t>Total for 74400 Repairs &amp; Maintenance</t>
  </si>
  <si>
    <t>Total for 74000 Facilities Expenses</t>
  </si>
  <si>
    <t>75000 Property Taxes</t>
  </si>
  <si>
    <t>Total for Expenses</t>
  </si>
  <si>
    <t>Net Operating Income</t>
  </si>
  <si>
    <t>Other Expenses</t>
  </si>
  <si>
    <t>93000 Interest Expense</t>
  </si>
  <si>
    <t>Total for Other Expenses</t>
  </si>
  <si>
    <t>Net Other Income</t>
  </si>
  <si>
    <t>Net Income</t>
  </si>
  <si>
    <t/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</si>
  <si>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</si>
  <si>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</si>
  <si>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</si>
  <si>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</si>
  <si>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</si>
  <si>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</si>
  <si>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</si>
  <si>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</si>
  <si>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</si>
  <si>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</si>
  <si>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</si>
  <si>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</si>
  <si>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Total</t>
  </si>
  <si>
    <t>Accrual Basis Friday, July 03, 2026 07:21 PM GMTZ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</si>
</sst>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&quot;$&quot;#,##0.00"/>
    <numFmt numFmtId="178" formatCode="#,##0.00"/>
  </numFmts>
  <fonts count="9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</border>
    <border>
      <left/>
      <right/>
      <top style="thin">
        <color auto="1"/>
      </top>
      <bottom/>
    </border>
  </borders>
  <cellStyleXfs count="23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1">
      <alignment/>
      <protection/>
    </xf>
    <xf numFmtId="0" fontId="2" fillId="0" borderId="0">
      <alignment/>
      <protection/>
    </xf>
    <xf numFmtId="0" fontId="2" fillId="0" borderId="2">
      <alignment/>
      <protection/>
    </xf>
  </cellStyleXfs>
  <cellXfs count="59">
    <xf numFmtId="0" fontId="0" fillId="0" borderId="0" xfId="0"/>
    <xf numFmtId="0" fontId="2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178" fontId="0" fillId="0" borderId="0" xfId="0" applyNumberFormat="1"/>
    <xf numFmtId="178" fontId="3" fillId="0" borderId="0" xfId="0" applyNumberFormat="1" applyFont="1"/>
    <xf numFmtId="0" fontId="0" fillId="0" borderId="0" xfId="0" applyAlignment="1">
      <alignment horizontal="left" indent="2"/>
    </xf>
    <xf numFmtId="0" fontId="3" fillId="0" borderId="0" xfId="0" applyFont="1" applyAlignment="1">
      <alignment horizontal="left" indent="2"/>
    </xf>
    <xf numFmtId="0" fontId="0" fillId="0" borderId="0" xfId="0" applyAlignment="1">
      <alignment horizontal="left" indent="3"/>
    </xf>
    <xf numFmtId="0" fontId="3" fillId="0" borderId="0" xfId="0" applyFont="1" applyAlignment="1">
      <alignment horizontal="left" indent="3"/>
    </xf>
    <xf numFmtId="0" fontId="0" fillId="0" borderId="0" xfId="0" applyAlignment="1">
      <alignment horizontal="left" indent="4"/>
    </xf>
    <xf numFmtId="0" fontId="3" fillId="0" borderId="0" xfId="0" applyFont="1" applyAlignment="1">
      <alignment horizontal="left" indent="4"/>
    </xf>
    <xf numFmtId="0" fontId="2" fillId="0" borderId="0" xfId="0" applyFont="1" applyAlignment="1">
      <alignment horizontal="left" indent="3"/>
    </xf>
    <xf numFmtId="0" fontId="5" fillId="0" borderId="0" xfId="0" applyFont="1" applyAlignment="1">
      <alignment horizontal="left" indent="3"/>
    </xf>
    <xf numFmtId="177" fontId="0" fillId="0" borderId="0" xfId="0" applyNumberFormat="1"/>
    <xf numFmtId="177" fontId="2" fillId="0" borderId="0" xfId="0" applyNumberFormat="1" applyFont="1"/>
    <xf numFmtId="177" fontId="2" fillId="0" borderId="2" xfId="0" applyNumberFormat="1" applyFont="1" applyBorder="1"/>
    <xf numFmtId="177" fontId="5" fillId="0" borderId="2" xfId="0" applyNumberFormat="1" applyFont="1" applyBorder="1"/>
    <xf numFmtId="178" fontId="2" fillId="0" borderId="0" xfId="0" applyNumberFormat="1" applyFont="1"/>
    <xf numFmtId="178" fontId="2" fillId="0" borderId="2" xfId="0" applyNumberFormat="1" applyFont="1" applyBorder="1"/>
    <xf numFmtId="178" fontId="5" fillId="0" borderId="2" xfId="0" applyNumberFormat="1" applyFont="1" applyBorder="1"/>
    <xf numFmtId="0" fontId="2" fillId="0" borderId="0" xfId="0" applyFont="1" applyAlignment="1">
      <alignment horizontal="left" indent="2"/>
    </xf>
    <xf numFmtId="0" fontId="5" fillId="0" borderId="0" xfId="0" applyFont="1" applyAlignment="1">
      <alignment horizontal="left" indent="2"/>
    </xf>
    <xf numFmtId="0" fontId="2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77" fontId="3" fillId="0" borderId="0" xfId="0" applyNumberFormat="1" applyFont="1"/>
    <xf numFmtId="0" fontId="2" fillId="0" borderId="1" xfId="20">
      <alignment/>
      <protection/>
    </xf>
    <xf numFmtId="0" fontId="4" fillId="0" borderId="1" xfId="20" applyFont="1">
      <alignment/>
      <protection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1" xfId="20" applyFont="1" applyAlignment="1">
      <alignment wrapText="1"/>
      <protection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 indent="3"/>
    </xf>
    <xf numFmtId="0" fontId="3" fillId="0" borderId="0" xfId="0" applyFont="1" applyAlignment="1">
      <alignment horizontal="left" wrapText="1" indent="4"/>
    </xf>
    <xf numFmtId="0" fontId="5" fillId="0" borderId="0" xfId="0" applyFont="1" applyAlignment="1">
      <alignment horizontal="left" wrapText="1" indent="3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1" xfId="20" applyFont="1" applyBorder="1" applyAlignment="1">
      <alignment wrapText="1"/>
      <protection/>
    </xf>
    <xf numFmtId="0" fontId="4" fillId="0" borderId="1" xfId="20" applyFont="1" applyBorder="1" applyAlignment="1">
      <alignment horizontal="center" wrapText="1"/>
      <protection/>
    </xf>
    <xf numFmtId="0" fontId="3" fillId="0" borderId="0" xfId="0" applyFont="1" applyAlignment="1">
      <alignment wrapText="1"/>
    </xf>
    <xf numFmtId="178" fontId="3" fillId="0" borderId="0" xfId="0" applyNumberFormat="1" applyFont="1" applyAlignment="1">
      <alignment wrapText="1"/>
    </xf>
    <xf numFmtId="177" fontId="5" fillId="0" borderId="2" xfId="0" applyNumberFormat="1" applyFont="1" applyBorder="1" applyAlignment="1">
      <alignment wrapText="1"/>
    </xf>
    <xf numFmtId="178" fontId="5" fillId="0" borderId="2" xfId="0" applyNumberFormat="1" applyFont="1" applyBorder="1" applyAlignment="1">
      <alignment wrapText="1"/>
    </xf>
    <xf numFmtId="0" fontId="4" fillId="0" borderId="1" xfId="20" applyFont="1" applyAlignment="1">
      <alignment horizontal="center" wrapText="1"/>
      <protection/>
    </xf>
    <xf numFmtId="177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wrapText="1"/>
    </xf>
  </cellXfs>
  <cellStyles count="9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eaderCellStyle" xfId="20"/>
    <cellStyle name="GroupedCellStyle" xfId="21"/>
    <cellStyle name="TotalCellStyle" xfId="2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xmlns:xr2="http://schemas.microsoft.com/office/spreadsheetml/2015/revision2" xmlns:xr3="http://schemas.microsoft.com/office/spreadsheetml/2016/revision3" mc:Ignorable="x14ac xr xr2 xr3" xr:uid="{8D4B3FEF-A70D-B944-82F4-C9836B181100}">
  <dimension ref="A1:N87"/>
  <sheetViews>
    <sheetView tabSelected="1" workbookViewId="0" topLeftCell="A1"/>
  </sheetViews>
  <sheetFormatPr defaultColWidth="11.255" defaultRowHeight="16"/>
  <cols>
    <col min="1" max="1" width="42.75" style="49" customWidth="1"/>
    <col min="2" max="12" width="16.125" style="49" customWidth="1"/>
    <col min="13" max="13" width="15.25" style="49" customWidth="1"/>
    <col min="14" max="14" width="16.125" style="49" customWidth="1"/>
  </cols>
  <sheetData>
    <row r="1" spans="1:1" ht="16">
      <c r="A1" s="36" t="s">
        <v>0</v>
      </c>
    </row>
    <row r="2" spans="1:1" ht="16">
      <c r="A2" s="37" t="s">
        <v>1</v>
      </c>
    </row>
    <row r="3" spans="1:1" ht="16">
      <c r="A3" s="38" t="s">
        <v>2</v>
      </c>
    </row>
    <row r="5" spans="1:14" ht="16">
      <c r="A5" s="51" t="s">
        <v>81</v>
      </c>
      <c r="B5" s="56" t="s">
        <v>82</v>
      </c>
      <c r="C5" s="56" t="s">
        <v>83</v>
      </c>
      <c r="D5" s="56" t="s">
        <v>84</v>
      </c>
      <c r="E5" s="56" t="s">
        <v>85</v>
      </c>
      <c r="F5" s="56" t="s">
        <v>86</v>
      </c>
      <c r="G5" s="56" t="s">
        <v>87</v>
      </c>
      <c r="H5" s="56" t="s">
        <v>88</v>
      </c>
      <c r="I5" s="56" t="s">
        <v>89</v>
      </c>
      <c r="J5" s="56" t="s">
        <v>90</v>
      </c>
      <c r="K5" s="56" t="s">
        <v>91</v>
      </c>
      <c r="L5" s="56" t="s">
        <v>92</v>
      </c>
      <c r="M5" s="56" t="s">
        <v>93</v>
      </c>
      <c r="N5" s="56" t="s">
        <v>94</v>
      </c>
    </row>
    <row r="6" spans="1:13" ht="16">
      <c r="A6" s="40" t="s">
        <v>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</row>
    <row r="7" spans="1:14" ht="16">
      <c r="A7" s="41" t="s">
        <v>4</v>
      </c>
      <c r="B7" s="53">
        <v>41286.84</v>
      </c>
      <c r="C7" s="53">
        <v>40236.04</v>
      </c>
      <c r="D7" s="53">
        <v>43245.03</v>
      </c>
      <c r="E7" s="53">
        <v>38261.42</v>
      </c>
      <c r="F7" s="53">
        <v>25039.06</v>
      </c>
      <c r="G7" s="53">
        <v>26728.33</v>
      </c>
      <c r="H7" s="53">
        <v>25141.64</v>
      </c>
      <c r="I7" s="53">
        <v>27952.73</v>
      </c>
      <c r="J7" s="53">
        <v>29877.72</v>
      </c>
      <c r="K7" s="53">
        <v>38946.41</v>
      </c>
      <c r="L7" s="53">
        <v>28700.39</v>
      </c>
      <c r="M7" s="53">
        <v>28832.28</v>
      </c>
      <c r="N7" s="53">
        <f>B7+C7+D7+E7+F7+G7+H7+I7+J7+K7+L7+M7</f>
        <v>394247.89000000013</v>
      </c>
    </row>
    <row r="8" spans="1:14" ht="16">
      <c r="A8" s="42" t="s">
        <v>5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</row>
    <row r="9" spans="1:14" ht="16">
      <c r="A9" s="43" t="s">
        <v>6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</row>
    <row r="10" spans="1:14" ht="16">
      <c r="A10" s="44" t="s">
        <v>7</v>
      </c>
      <c r="B10" s="52"/>
      <c r="C10" s="52"/>
      <c r="D10" s="52"/>
      <c r="E10" s="53">
        <v>676.8</v>
      </c>
      <c r="F10" s="52"/>
      <c r="G10" s="52"/>
      <c r="H10" s="52"/>
      <c r="I10" s="52"/>
      <c r="J10" s="52"/>
      <c r="K10" s="52"/>
      <c r="L10" s="52"/>
      <c r="M10" s="52"/>
      <c r="N10" s="53">
        <f>B10+C10+D10+E10+F10+G10+H10+I10+J10+K10+L10+M10</f>
        <v>676.8</v>
      </c>
    </row>
    <row r="11" spans="1:14" ht="16">
      <c r="A11" s="45" t="s">
        <v>8</v>
      </c>
      <c r="B11" s="54">
        <f>B9+B10</f>
        <v>0.0</v>
      </c>
      <c r="C11" s="54">
        <f>C9+C10</f>
        <v>0.0</v>
      </c>
      <c r="D11" s="54">
        <f>D9+D10</f>
        <v>0.0</v>
      </c>
      <c r="E11" s="55">
        <f>E9+E10</f>
        <v>676.8</v>
      </c>
      <c r="F11" s="54">
        <f>F9+F10</f>
        <v>0.0</v>
      </c>
      <c r="G11" s="54">
        <f>G9+G10</f>
        <v>0.0</v>
      </c>
      <c r="H11" s="54">
        <f>H9+H10</f>
        <v>0.0</v>
      </c>
      <c r="I11" s="54">
        <f>I9+I10</f>
        <v>0.0</v>
      </c>
      <c r="J11" s="54">
        <f>J9+J10</f>
        <v>0.0</v>
      </c>
      <c r="K11" s="54">
        <f>K9+K10</f>
        <v>0.0</v>
      </c>
      <c r="L11" s="54">
        <f>L9+L10</f>
        <v>0.0</v>
      </c>
      <c r="M11" s="54">
        <f>M9+M10</f>
        <v>0.0</v>
      </c>
      <c r="N11" s="54">
        <f>B11+C11+D11+E11+F11+G11+H11+I11+J11+K11+L11+M11</f>
        <v>676.8</v>
      </c>
    </row>
    <row r="12" spans="1:14" ht="16">
      <c r="A12" s="46" t="s">
        <v>9</v>
      </c>
      <c r="B12" s="54">
        <f>B8+B11</f>
        <v>0.0</v>
      </c>
      <c r="C12" s="54">
        <f>C8+C11</f>
        <v>0.0</v>
      </c>
      <c r="D12" s="54">
        <f>D8+D11</f>
        <v>0.0</v>
      </c>
      <c r="E12" s="55">
        <f>E8+E11</f>
        <v>676.8</v>
      </c>
      <c r="F12" s="54">
        <f>F8+F11</f>
        <v>0.0</v>
      </c>
      <c r="G12" s="54">
        <f>G8+G11</f>
        <v>0.0</v>
      </c>
      <c r="H12" s="54">
        <f>H8+H11</f>
        <v>0.0</v>
      </c>
      <c r="I12" s="54">
        <f>I8+I11</f>
        <v>0.0</v>
      </c>
      <c r="J12" s="54">
        <f>J8+J11</f>
        <v>0.0</v>
      </c>
      <c r="K12" s="54">
        <f>K8+K11</f>
        <v>0.0</v>
      </c>
      <c r="L12" s="54">
        <f>L8+L11</f>
        <v>0.0</v>
      </c>
      <c r="M12" s="54">
        <f>M8+M11</f>
        <v>0.0</v>
      </c>
      <c r="N12" s="54">
        <f>B12+C12+D12+E12+F12+G12+H12+I12+J12+K12+L12+M12</f>
        <v>676.8</v>
      </c>
    </row>
    <row r="13" spans="1:14" ht="16">
      <c r="A13" s="47" t="s">
        <v>10</v>
      </c>
      <c r="B13" s="55">
        <f>B7+B12</f>
        <v>41286.84</v>
      </c>
      <c r="C13" s="55">
        <f>C7+C12</f>
        <v>40236.04</v>
      </c>
      <c r="D13" s="55">
        <f>D7+D12</f>
        <v>43245.03</v>
      </c>
      <c r="E13" s="55">
        <f>E7+E12</f>
        <v>38938.22</v>
      </c>
      <c r="F13" s="55">
        <f>F7+F12</f>
        <v>25039.06</v>
      </c>
      <c r="G13" s="55">
        <f>G7+G12</f>
        <v>26728.33</v>
      </c>
      <c r="H13" s="55">
        <f>H7+H12</f>
        <v>25141.64</v>
      </c>
      <c r="I13" s="55">
        <f>I7+I12</f>
        <v>27952.73</v>
      </c>
      <c r="J13" s="55">
        <f>J7+J12</f>
        <v>29877.72</v>
      </c>
      <c r="K13" s="55">
        <f>K7+K12</f>
        <v>38946.41</v>
      </c>
      <c r="L13" s="55">
        <f>L7+L12</f>
        <v>28700.39</v>
      </c>
      <c r="M13" s="55">
        <f>M7+M12</f>
        <v>28832.28</v>
      </c>
      <c r="N13" s="54">
        <f>B13+C13+D13+E13+F13+G13+H13+I13+J13+K13+L13+M13</f>
        <v>394924.69000000006</v>
      </c>
    </row>
    <row r="14" spans="1:14" ht="16">
      <c r="A14" s="48" t="s">
        <v>11</v>
      </c>
      <c r="B14" s="55">
        <f>B6+B13</f>
        <v>41286.84</v>
      </c>
      <c r="C14" s="55">
        <f>C6+C13</f>
        <v>40236.04</v>
      </c>
      <c r="D14" s="55">
        <f>D6+D13</f>
        <v>43245.03</v>
      </c>
      <c r="E14" s="55">
        <f>E6+E13</f>
        <v>38938.22</v>
      </c>
      <c r="F14" s="55">
        <f>F6+F13</f>
        <v>25039.06</v>
      </c>
      <c r="G14" s="55">
        <f>G6+G13</f>
        <v>26728.33</v>
      </c>
      <c r="H14" s="55">
        <f>H6+H13</f>
        <v>25141.64</v>
      </c>
      <c r="I14" s="55">
        <f>I6+I13</f>
        <v>27952.73</v>
      </c>
      <c r="J14" s="55">
        <f>J6+J13</f>
        <v>29877.72</v>
      </c>
      <c r="K14" s="55">
        <f>K6+K13</f>
        <v>38946.41</v>
      </c>
      <c r="L14" s="55">
        <f>L6+L13</f>
        <v>28700.39</v>
      </c>
      <c r="M14" s="55">
        <f>M6+M13</f>
        <v>28832.28</v>
      </c>
      <c r="N14" s="54">
        <f>B14+C14+D14+E14+F14+G14+H14+I14+J14+K14+L14+M14</f>
        <v>394924.69000000006</v>
      </c>
    </row>
    <row r="15" spans="1:14" ht="16">
      <c r="A15" s="48" t="s">
        <v>12</v>
      </c>
      <c r="B15" s="55">
        <f>B14-0</f>
        <v>41286.84</v>
      </c>
      <c r="C15" s="55">
        <f>C14-0</f>
        <v>40236.04</v>
      </c>
      <c r="D15" s="55">
        <f>D14-0</f>
        <v>43245.03</v>
      </c>
      <c r="E15" s="55">
        <f>E14-0</f>
        <v>38938.22</v>
      </c>
      <c r="F15" s="55">
        <f>F14-0</f>
        <v>25039.06</v>
      </c>
      <c r="G15" s="55">
        <f>G14-0</f>
        <v>26728.33</v>
      </c>
      <c r="H15" s="55">
        <f>H14-0</f>
        <v>25141.64</v>
      </c>
      <c r="I15" s="55">
        <f>I14-0</f>
        <v>27952.73</v>
      </c>
      <c r="J15" s="55">
        <f>J14-0</f>
        <v>29877.72</v>
      </c>
      <c r="K15" s="55">
        <f>K14-0</f>
        <v>38946.41</v>
      </c>
      <c r="L15" s="55">
        <f>L14-0</f>
        <v>28700.39</v>
      </c>
      <c r="M15" s="55">
        <f>M14-0</f>
        <v>28832.28</v>
      </c>
      <c r="N15" s="54">
        <f>B15+C15+D15+E15+F15+G15+H15+I15+J15+K15+L15+M15</f>
        <v>394924.69000000006</v>
      </c>
    </row>
    <row r="16" spans="1:13" ht="16">
      <c r="A16" s="40" t="s">
        <v>13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</row>
    <row r="17" spans="1:14" ht="16">
      <c r="A17" s="41" t="s">
        <v>14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</row>
    <row r="18" spans="1:14" ht="16">
      <c r="A18" s="42" t="s">
        <v>15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</row>
    <row r="19" spans="1:14" ht="16">
      <c r="A19" s="43" t="s">
        <v>16</v>
      </c>
      <c r="B19" s="52"/>
      <c r="C19" s="52"/>
      <c r="D19" s="53">
        <v>300.0</v>
      </c>
      <c r="E19" s="52"/>
      <c r="F19" s="52"/>
      <c r="G19" s="52"/>
      <c r="H19" s="52"/>
      <c r="I19" s="52"/>
      <c r="J19" s="52"/>
      <c r="K19" s="52"/>
      <c r="L19" s="52"/>
      <c r="M19" s="52"/>
      <c r="N19" s="53">
        <f>B19+C19+D19+E19+F19+G19+H19+I19+J19+K19+L19+M19</f>
        <v>300.0</v>
      </c>
    </row>
    <row r="20" spans="1:14" ht="16">
      <c r="A20" s="46" t="s">
        <v>17</v>
      </c>
      <c r="B20" s="54">
        <f>B18+B19</f>
        <v>0.0</v>
      </c>
      <c r="C20" s="54">
        <f>C18+C19</f>
        <v>0.0</v>
      </c>
      <c r="D20" s="55">
        <f>D18+D19</f>
        <v>300.0</v>
      </c>
      <c r="E20" s="54">
        <f>E18+E19</f>
        <v>0.0</v>
      </c>
      <c r="F20" s="54">
        <f>F18+F19</f>
        <v>0.0</v>
      </c>
      <c r="G20" s="54">
        <f>G18+G19</f>
        <v>0.0</v>
      </c>
      <c r="H20" s="54">
        <f>H18+H19</f>
        <v>0.0</v>
      </c>
      <c r="I20" s="54">
        <f>I18+I19</f>
        <v>0.0</v>
      </c>
      <c r="J20" s="54">
        <f>J18+J19</f>
        <v>0.0</v>
      </c>
      <c r="K20" s="54">
        <f>K18+K19</f>
        <v>0.0</v>
      </c>
      <c r="L20" s="54">
        <f>L18+L19</f>
        <v>0.0</v>
      </c>
      <c r="M20" s="54">
        <f>M18+M19</f>
        <v>0.0</v>
      </c>
      <c r="N20" s="54">
        <f>B20+C20+D20+E20+F20+G20+H20+I20+J20+K20+L20+M20</f>
        <v>300.0</v>
      </c>
    </row>
    <row r="21" spans="1:14" ht="16">
      <c r="A21" s="42" t="s">
        <v>18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</row>
    <row r="22" spans="1:14" ht="16">
      <c r="A22" s="43" t="s">
        <v>19</v>
      </c>
      <c r="B22" s="53">
        <v>4247.21</v>
      </c>
      <c r="C22" s="53">
        <v>730.99</v>
      </c>
      <c r="D22" s="53">
        <v>1893.84</v>
      </c>
      <c r="E22" s="53">
        <v>1090.87</v>
      </c>
      <c r="F22" s="53">
        <v>1048.47</v>
      </c>
      <c r="G22" s="53">
        <v>160.62</v>
      </c>
      <c r="H22" s="53">
        <v>146.47</v>
      </c>
      <c r="I22" s="53">
        <v>52.55</v>
      </c>
      <c r="J22" s="53">
        <v>373.72</v>
      </c>
      <c r="K22" s="53">
        <v>589.13</v>
      </c>
      <c r="L22" s="53">
        <v>277.95</v>
      </c>
      <c r="M22" s="53">
        <v>678.96</v>
      </c>
      <c r="N22" s="53">
        <f>B22+C22+D22+E22+F22+G22+H22+I22+J22+K22+L22+M22</f>
        <v>11290.779999999999</v>
      </c>
    </row>
    <row r="23" spans="1:14" ht="16">
      <c r="A23" s="43" t="s">
        <v>20</v>
      </c>
      <c r="B23" s="52"/>
      <c r="C23" s="52"/>
      <c r="D23" s="52"/>
      <c r="E23" s="52"/>
      <c r="F23" s="52"/>
      <c r="G23" s="53">
        <v>49.44</v>
      </c>
      <c r="H23" s="52"/>
      <c r="I23" s="52"/>
      <c r="J23" s="52"/>
      <c r="K23" s="52"/>
      <c r="L23" s="52"/>
      <c r="M23" s="52"/>
      <c r="N23" s="53">
        <f>B23+C23+D23+E23+F23+G23+H23+I23+J23+K23+L23+M23</f>
        <v>49.44</v>
      </c>
    </row>
    <row r="24" spans="1:14" ht="16">
      <c r="A24" s="46" t="s">
        <v>21</v>
      </c>
      <c r="B24" s="55">
        <f>B21+B22+B23</f>
        <v>4247.21</v>
      </c>
      <c r="C24" s="55">
        <f>C21+C22+C23</f>
        <v>730.99</v>
      </c>
      <c r="D24" s="55">
        <f>D21+D22+D23</f>
        <v>1893.84</v>
      </c>
      <c r="E24" s="55">
        <f>E21+E22+E23</f>
        <v>1090.87</v>
      </c>
      <c r="F24" s="55">
        <f>F21+F22+F23</f>
        <v>1048.47</v>
      </c>
      <c r="G24" s="55">
        <f>G21+G22+G23</f>
        <v>210.06</v>
      </c>
      <c r="H24" s="55">
        <f>H21+H22+H23</f>
        <v>146.47</v>
      </c>
      <c r="I24" s="55">
        <f>I21+I22+I23</f>
        <v>52.55</v>
      </c>
      <c r="J24" s="55">
        <f>J21+J22+J23</f>
        <v>373.72</v>
      </c>
      <c r="K24" s="55">
        <f>K21+K22+K23</f>
        <v>589.13</v>
      </c>
      <c r="L24" s="55">
        <f>L21+L22+L23</f>
        <v>277.95</v>
      </c>
      <c r="M24" s="55">
        <f>M21+M22+M23</f>
        <v>678.96</v>
      </c>
      <c r="N24" s="54">
        <f>B24+C24+D24+E24+F24+G24+H24+I24+J24+K24+L24+M24</f>
        <v>11340.219999999998</v>
      </c>
    </row>
    <row r="25" spans="1:14" ht="16">
      <c r="A25" s="42" t="s">
        <v>22</v>
      </c>
      <c r="B25" s="53">
        <v>15.4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3">
        <f>B25+C25+D25+E25+F25+G25+H25+I25+J25+K25+L25+M25</f>
        <v>15.4</v>
      </c>
    </row>
    <row r="26" spans="1:14" ht="16">
      <c r="A26" s="43" t="s">
        <v>23</v>
      </c>
      <c r="B26" s="52"/>
      <c r="C26" s="52"/>
      <c r="D26" s="53">
        <v>246.72</v>
      </c>
      <c r="E26" s="52"/>
      <c r="F26" s="53">
        <v>3.27</v>
      </c>
      <c r="G26" s="52"/>
      <c r="H26" s="52"/>
      <c r="I26" s="52"/>
      <c r="J26" s="52"/>
      <c r="K26" s="53">
        <v>319.28</v>
      </c>
      <c r="L26" s="52"/>
      <c r="M26" s="52"/>
      <c r="N26" s="53">
        <f>B26+C26+D26+E26+F26+G26+H26+I26+J26+K26+L26+M26</f>
        <v>569.27</v>
      </c>
    </row>
    <row r="27" spans="1:14" ht="16">
      <c r="A27" s="46" t="s">
        <v>24</v>
      </c>
      <c r="B27" s="55">
        <f>B25+B26</f>
        <v>15.4</v>
      </c>
      <c r="C27" s="54">
        <f>C25+C26</f>
        <v>0.0</v>
      </c>
      <c r="D27" s="55">
        <f>D25+D26</f>
        <v>246.72</v>
      </c>
      <c r="E27" s="54">
        <f>E25+E26</f>
        <v>0.0</v>
      </c>
      <c r="F27" s="55">
        <f>F25+F26</f>
        <v>3.27</v>
      </c>
      <c r="G27" s="54">
        <f>G25+G26</f>
        <v>0.0</v>
      </c>
      <c r="H27" s="54">
        <f>H25+H26</f>
        <v>0.0</v>
      </c>
      <c r="I27" s="54">
        <f>I25+I26</f>
        <v>0.0</v>
      </c>
      <c r="J27" s="54">
        <f>J25+J26</f>
        <v>0.0</v>
      </c>
      <c r="K27" s="55">
        <f>K25+K26</f>
        <v>319.28</v>
      </c>
      <c r="L27" s="54">
        <f>L25+L26</f>
        <v>0.0</v>
      </c>
      <c r="M27" s="54">
        <f>M25+M26</f>
        <v>0.0</v>
      </c>
      <c r="N27" s="54">
        <f>B27+C27+D27+E27+F27+G27+H27+I27+J27+K27+L27+M27</f>
        <v>584.67</v>
      </c>
    </row>
    <row r="28" spans="1:14" ht="16">
      <c r="A28" s="42" t="s">
        <v>25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</row>
    <row r="29" spans="1:14" ht="16">
      <c r="A29" s="43" t="s">
        <v>26</v>
      </c>
      <c r="B29" s="52"/>
      <c r="C29" s="52"/>
      <c r="D29" s="52"/>
      <c r="E29" s="52"/>
      <c r="F29" s="52"/>
      <c r="G29" s="53">
        <v>40.48</v>
      </c>
      <c r="H29" s="52"/>
      <c r="I29" s="52"/>
      <c r="J29" s="53">
        <v>81.66</v>
      </c>
      <c r="K29" s="52"/>
      <c r="L29" s="52"/>
      <c r="M29" s="52"/>
      <c r="N29" s="53">
        <f>B29+C29+D29+E29+F29+G29+H29+I29+J29+K29+L29+M29</f>
        <v>122.13999999999999</v>
      </c>
    </row>
    <row r="30" spans="1:14" ht="16">
      <c r="A30" s="43" t="s">
        <v>27</v>
      </c>
      <c r="B30" s="52"/>
      <c r="C30" s="52"/>
      <c r="D30" s="52"/>
      <c r="E30" s="52"/>
      <c r="F30" s="52"/>
      <c r="G30" s="52"/>
      <c r="H30" s="52"/>
      <c r="I30" s="52"/>
      <c r="J30" s="53">
        <v>65.84</v>
      </c>
      <c r="K30" s="52"/>
      <c r="L30" s="52"/>
      <c r="M30" s="52"/>
      <c r="N30" s="53">
        <f>B30+C30+D30+E30+F30+G30+H30+I30+J30+K30+L30+M30</f>
        <v>65.84</v>
      </c>
    </row>
    <row r="31" spans="1:14" ht="16">
      <c r="A31" s="46" t="s">
        <v>28</v>
      </c>
      <c r="B31" s="54">
        <f>B28+B29+B30</f>
        <v>0.0</v>
      </c>
      <c r="C31" s="54">
        <f>C28+C29+C30</f>
        <v>0.0</v>
      </c>
      <c r="D31" s="54">
        <f>D28+D29+D30</f>
        <v>0.0</v>
      </c>
      <c r="E31" s="54">
        <f>E28+E29+E30</f>
        <v>0.0</v>
      </c>
      <c r="F31" s="54">
        <f>F28+F29+F30</f>
        <v>0.0</v>
      </c>
      <c r="G31" s="55">
        <f>G28+G29+G30</f>
        <v>40.48</v>
      </c>
      <c r="H31" s="54">
        <f>H28+H29+H30</f>
        <v>0.0</v>
      </c>
      <c r="I31" s="54">
        <f>I28+I29+I30</f>
        <v>0.0</v>
      </c>
      <c r="J31" s="55">
        <f>J28+J29+J30</f>
        <v>147.5</v>
      </c>
      <c r="K31" s="54">
        <f>K28+K29+K30</f>
        <v>0.0</v>
      </c>
      <c r="L31" s="54">
        <f>L28+L29+L30</f>
        <v>0.0</v>
      </c>
      <c r="M31" s="54">
        <f>M28+M29+M30</f>
        <v>0.0</v>
      </c>
      <c r="N31" s="54">
        <f>B31+C31+D31+E31+F31+G31+H31+I31+J31+K31+L31+M31</f>
        <v>187.98</v>
      </c>
    </row>
    <row r="32" spans="1:14" ht="16">
      <c r="A32" s="47" t="s">
        <v>29</v>
      </c>
      <c r="B32" s="55">
        <f>B17+B20+B24+B27+B31</f>
        <v>4262.61</v>
      </c>
      <c r="C32" s="55">
        <f>C17+C20+C24+C27+C31</f>
        <v>730.99</v>
      </c>
      <c r="D32" s="55">
        <f>D17+D20+D24+D27+D31</f>
        <v>2440.56</v>
      </c>
      <c r="E32" s="55">
        <f>E17+E20+E24+E27+E31</f>
        <v>1090.87</v>
      </c>
      <c r="F32" s="55">
        <f>F17+F20+F24+F27+F31</f>
        <v>1051.74</v>
      </c>
      <c r="G32" s="55">
        <f>G17+G20+G24+G27+G31</f>
        <v>250.54</v>
      </c>
      <c r="H32" s="55">
        <f>H17+H20+H24+H27+H31</f>
        <v>146.47</v>
      </c>
      <c r="I32" s="55">
        <f>I17+I20+I24+I27+I31</f>
        <v>52.55</v>
      </c>
      <c r="J32" s="55">
        <f>J17+J20+J24+J27+J31</f>
        <v>521.22</v>
      </c>
      <c r="K32" s="55">
        <f>K17+K20+K24+K27+K31</f>
        <v>908.41</v>
      </c>
      <c r="L32" s="55">
        <f>L17+L20+L24+L27+L31</f>
        <v>277.95</v>
      </c>
      <c r="M32" s="55">
        <f>M17+M20+M24+M27+M31</f>
        <v>678.96</v>
      </c>
      <c r="N32" s="54">
        <f>B32+C32+D32+E32+F32+G32+H32+I32+J32+K32+L32+M32</f>
        <v>12412.869999999999</v>
      </c>
    </row>
    <row r="33" spans="1:14" ht="16">
      <c r="A33" s="41" t="s">
        <v>30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</row>
    <row r="34" spans="1:14" ht="16">
      <c r="A34" s="42" t="s">
        <v>31</v>
      </c>
      <c r="B34" s="53">
        <v>7984.09</v>
      </c>
      <c r="C34" s="53">
        <v>8143.35</v>
      </c>
      <c r="D34" s="53">
        <v>7696.07</v>
      </c>
      <c r="E34" s="53">
        <v>11289.68</v>
      </c>
      <c r="F34" s="53">
        <v>8828.47</v>
      </c>
      <c r="G34" s="53">
        <v>4807.16</v>
      </c>
      <c r="H34" s="53">
        <v>5083.83</v>
      </c>
      <c r="I34" s="53">
        <v>4836.81</v>
      </c>
      <c r="J34" s="53">
        <v>4585.84</v>
      </c>
      <c r="K34" s="53">
        <v>4849.05</v>
      </c>
      <c r="L34" s="53">
        <v>9524.6</v>
      </c>
      <c r="M34" s="53">
        <v>5343.05</v>
      </c>
      <c r="N34" s="53">
        <f>B34+C34+D34+E34+F34+G34+H34+I34+J34+K34+L34+M34</f>
        <v>82972.00000000001</v>
      </c>
    </row>
    <row r="35" spans="1:14" ht="16">
      <c r="A35" s="42" t="s">
        <v>32</v>
      </c>
      <c r="B35" s="53">
        <v>128.0</v>
      </c>
      <c r="C35" s="53">
        <v>140.0</v>
      </c>
      <c r="D35" s="53">
        <v>128.0</v>
      </c>
      <c r="E35" s="53">
        <v>128.0</v>
      </c>
      <c r="F35" s="53">
        <v>128.0</v>
      </c>
      <c r="G35" s="53">
        <v>116.0</v>
      </c>
      <c r="H35" s="53">
        <v>128.0</v>
      </c>
      <c r="I35" s="53">
        <v>128.0</v>
      </c>
      <c r="J35" s="53">
        <v>128.0</v>
      </c>
      <c r="K35" s="53">
        <v>128.0</v>
      </c>
      <c r="L35" s="53">
        <v>128.0</v>
      </c>
      <c r="M35" s="53">
        <v>116.0</v>
      </c>
      <c r="N35" s="53">
        <f>B35+C35+D35+E35+F35+G35+H35+I35+J35+K35+L35+M35</f>
        <v>1524.0</v>
      </c>
    </row>
    <row r="36" spans="1:14" ht="16">
      <c r="A36" s="42" t="s">
        <v>33</v>
      </c>
      <c r="B36" s="53">
        <v>652.59</v>
      </c>
      <c r="C36" s="53">
        <v>652.73</v>
      </c>
      <c r="D36" s="53">
        <v>848.23</v>
      </c>
      <c r="E36" s="53">
        <v>888.17</v>
      </c>
      <c r="F36" s="53">
        <v>688.54</v>
      </c>
      <c r="G36" s="53">
        <v>376.61</v>
      </c>
      <c r="H36" s="53">
        <v>434.68</v>
      </c>
      <c r="I36" s="53">
        <v>411.25</v>
      </c>
      <c r="J36" s="53">
        <v>964.7</v>
      </c>
      <c r="K36" s="53">
        <v>591.24</v>
      </c>
      <c r="L36" s="53">
        <v>1160.57</v>
      </c>
      <c r="M36" s="53">
        <v>616.49</v>
      </c>
      <c r="N36" s="53">
        <f>B36+C36+D36+E36+F36+G36+H36+I36+J36+K36+L36+M36</f>
        <v>8285.8</v>
      </c>
    </row>
    <row r="37" spans="1:14" ht="16">
      <c r="A37" s="47" t="s">
        <v>34</v>
      </c>
      <c r="B37" s="55">
        <f>B33+B34+B35+B36</f>
        <v>8764.68</v>
      </c>
      <c r="C37" s="55">
        <f>C33+C34+C35+C36</f>
        <v>8936.08</v>
      </c>
      <c r="D37" s="55">
        <f>D33+D34+D35+D36</f>
        <v>8672.3</v>
      </c>
      <c r="E37" s="55">
        <f>E33+E34+E35+E36</f>
        <v>12305.85</v>
      </c>
      <c r="F37" s="55">
        <f>F33+F34+F35+F36</f>
        <v>9645.009999999998</v>
      </c>
      <c r="G37" s="55">
        <f>G33+G34+G35+G36</f>
        <v>5299.7699999999995</v>
      </c>
      <c r="H37" s="55">
        <f>H33+H34+H35+H36</f>
        <v>5646.51</v>
      </c>
      <c r="I37" s="55">
        <f>I33+I34+I35+I36</f>
        <v>5376.06</v>
      </c>
      <c r="J37" s="55">
        <f>J33+J34+J35+J36</f>
        <v>5678.54</v>
      </c>
      <c r="K37" s="55">
        <f>K33+K34+K35+K36</f>
        <v>5568.29</v>
      </c>
      <c r="L37" s="55">
        <f>L33+L34+L35+L36</f>
        <v>10813.17</v>
      </c>
      <c r="M37" s="55">
        <f>M33+M34+M35+M36</f>
        <v>6075.54</v>
      </c>
      <c r="N37" s="54">
        <f>B37+C37+D37+E37+F37+G37+H37+I37+J37+K37+L37+M37</f>
        <v>92781.79999999997</v>
      </c>
    </row>
    <row r="38" spans="1:14" ht="16">
      <c r="A38" s="41" t="s">
        <v>35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</row>
    <row r="39" spans="1:14" ht="16">
      <c r="A39" s="42" t="s">
        <v>36</v>
      </c>
      <c r="B39" s="53">
        <v>480.0</v>
      </c>
      <c r="C39" s="53">
        <v>571.2</v>
      </c>
      <c r="D39" s="53">
        <v>791.44</v>
      </c>
      <c r="E39" s="53">
        <v>564.0</v>
      </c>
      <c r="F39" s="53">
        <v>560.0</v>
      </c>
      <c r="G39" s="53">
        <v>560.0</v>
      </c>
      <c r="H39" s="53">
        <v>560.0</v>
      </c>
      <c r="I39" s="53">
        <v>460.0</v>
      </c>
      <c r="J39" s="53">
        <v>510.0</v>
      </c>
      <c r="K39" s="53">
        <v>510.0</v>
      </c>
      <c r="L39" s="53">
        <v>330.0</v>
      </c>
      <c r="M39" s="53">
        <v>415.0</v>
      </c>
      <c r="N39" s="53">
        <f>B39+C39+D39+E39+F39+G39+H39+I39+J39+K39+L39+M39</f>
        <v>6311.64</v>
      </c>
    </row>
    <row r="40" spans="1:14" ht="16">
      <c r="A40" s="42" t="s">
        <v>37</v>
      </c>
      <c r="B40" s="53">
        <v>608.7</v>
      </c>
      <c r="C40" s="53">
        <v>608.7</v>
      </c>
      <c r="D40" s="53">
        <v>1005.88</v>
      </c>
      <c r="E40" s="53">
        <v>608.7</v>
      </c>
      <c r="F40" s="53">
        <v>608.7</v>
      </c>
      <c r="G40" s="53">
        <v>608.7</v>
      </c>
      <c r="H40" s="53">
        <v>608.7</v>
      </c>
      <c r="I40" s="53">
        <v>762.43</v>
      </c>
      <c r="J40" s="53">
        <v>1096.7</v>
      </c>
      <c r="K40" s="53">
        <v>608.7</v>
      </c>
      <c r="L40" s="53">
        <v>608.7</v>
      </c>
      <c r="M40" s="53">
        <v>608.7</v>
      </c>
      <c r="N40" s="53">
        <f>B40+C40+D40+E40+F40+G40+H40+I40+J40+K40+L40+M40</f>
        <v>8343.31</v>
      </c>
    </row>
    <row r="41" spans="1:14" ht="16">
      <c r="A41" s="42" t="s">
        <v>38</v>
      </c>
      <c r="B41" s="53">
        <v>7336.54</v>
      </c>
      <c r="C41" s="53">
        <v>8820.63</v>
      </c>
      <c r="D41" s="53">
        <v>9623.93</v>
      </c>
      <c r="E41" s="53">
        <v>7167.5</v>
      </c>
      <c r="F41" s="53">
        <v>5742.09</v>
      </c>
      <c r="G41" s="53">
        <v>3163.27</v>
      </c>
      <c r="H41" s="53">
        <v>4086.23</v>
      </c>
      <c r="I41" s="53">
        <v>4756.16</v>
      </c>
      <c r="J41" s="53">
        <v>4448.99</v>
      </c>
      <c r="K41" s="53">
        <v>3220.54</v>
      </c>
      <c r="L41" s="53">
        <v>3323.29</v>
      </c>
      <c r="M41" s="53">
        <v>3924.84</v>
      </c>
      <c r="N41" s="53">
        <f>B41+C41+D41+E41+F41+G41+H41+I41+J41+K41+L41+M41</f>
        <v>65614.01000000001</v>
      </c>
    </row>
    <row r="42" spans="1:14" ht="16">
      <c r="A42" s="42" t="s">
        <v>39</v>
      </c>
      <c r="B42" s="53">
        <v>1538.2</v>
      </c>
      <c r="C42" s="53">
        <v>1368.2</v>
      </c>
      <c r="D42" s="53">
        <v>1414.2</v>
      </c>
      <c r="E42" s="53">
        <v>1457.2</v>
      </c>
      <c r="F42" s="53">
        <v>1414.2</v>
      </c>
      <c r="G42" s="53">
        <v>1394.2</v>
      </c>
      <c r="H42" s="53">
        <v>1423.0</v>
      </c>
      <c r="I42" s="53">
        <v>1265.0</v>
      </c>
      <c r="J42" s="53">
        <v>1141.2</v>
      </c>
      <c r="K42" s="53">
        <v>1290.2</v>
      </c>
      <c r="L42" s="53">
        <v>1207.85</v>
      </c>
      <c r="M42" s="53">
        <v>1012.85</v>
      </c>
      <c r="N42" s="53">
        <f>B42+C42+D42+E42+F42+G42+H42+I42+J42+K42+L42+M42</f>
        <v>15926.300000000003</v>
      </c>
    </row>
    <row r="43" spans="1:14" ht="16">
      <c r="A43" s="42" t="s">
        <v>40</v>
      </c>
      <c r="B43" s="53">
        <v>73.73</v>
      </c>
      <c r="C43" s="52"/>
      <c r="D43" s="52"/>
      <c r="E43" s="52"/>
      <c r="F43" s="52"/>
      <c r="G43" s="52"/>
      <c r="H43" s="52"/>
      <c r="I43" s="52"/>
      <c r="J43" s="52"/>
      <c r="K43" s="53">
        <v>93.39</v>
      </c>
      <c r="L43" s="52"/>
      <c r="M43" s="52"/>
      <c r="N43" s="53">
        <f>B43+C43+D43+E43+F43+G43+H43+I43+J43+K43+L43+M43</f>
        <v>167.12</v>
      </c>
    </row>
    <row r="44" spans="1:14" ht="16">
      <c r="A44" s="42" t="s">
        <v>41</v>
      </c>
      <c r="B44" s="52"/>
      <c r="C44" s="52"/>
      <c r="D44" s="52"/>
      <c r="E44" s="52"/>
      <c r="F44" s="52"/>
      <c r="G44" s="52"/>
      <c r="H44" s="53">
        <v>292.5</v>
      </c>
      <c r="I44" s="53">
        <v>759.0</v>
      </c>
      <c r="J44" s="53">
        <v>360.0</v>
      </c>
      <c r="K44" s="53">
        <v>240.0</v>
      </c>
      <c r="L44" s="52"/>
      <c r="M44" s="53">
        <v>606.11</v>
      </c>
      <c r="N44" s="53">
        <f>B44+C44+D44+E44+F44+G44+H44+I44+J44+K44+L44+M44</f>
        <v>2257.61</v>
      </c>
    </row>
    <row r="45" spans="1:14" ht="16">
      <c r="A45" s="42" t="s">
        <v>42</v>
      </c>
      <c r="B45" s="53">
        <v>112.84</v>
      </c>
      <c r="C45" s="53">
        <v>112.84</v>
      </c>
      <c r="D45" s="53">
        <v>112.84</v>
      </c>
      <c r="E45" s="53">
        <v>112.84</v>
      </c>
      <c r="F45" s="53">
        <v>112.84</v>
      </c>
      <c r="G45" s="53">
        <v>112.84</v>
      </c>
      <c r="H45" s="53">
        <v>124.13</v>
      </c>
      <c r="I45" s="53">
        <v>124.13</v>
      </c>
      <c r="J45" s="53">
        <v>124.13</v>
      </c>
      <c r="K45" s="53">
        <v>124.13</v>
      </c>
      <c r="L45" s="53">
        <v>124.13</v>
      </c>
      <c r="M45" s="53">
        <v>124.13</v>
      </c>
      <c r="N45" s="53">
        <f>B45+C45+D45+E45+F45+G45+H45+I45+J45+K45+L45+M45</f>
        <v>1421.8200000000002</v>
      </c>
    </row>
    <row r="46" spans="1:14" ht="16">
      <c r="A46" s="47" t="s">
        <v>43</v>
      </c>
      <c r="B46" s="55">
        <f>B38+B39+B40+B41+B42+B43+B44+B45</f>
        <v>10150.01</v>
      </c>
      <c r="C46" s="55">
        <f>C38+C39+C40+C41+C42+C43+C44+C45</f>
        <v>11481.57</v>
      </c>
      <c r="D46" s="55">
        <f>D38+D39+D40+D41+D42+D43+D44+D45</f>
        <v>12948.29</v>
      </c>
      <c r="E46" s="55">
        <f>E38+E39+E40+E41+E42+E43+E44+E45</f>
        <v>9910.240000000002</v>
      </c>
      <c r="F46" s="55">
        <f>F38+F39+F40+F41+F42+F43+F44+F45</f>
        <v>8437.83</v>
      </c>
      <c r="G46" s="55">
        <f>G38+G39+G40+G41+G42+G43+G44+G45</f>
        <v>5839.01</v>
      </c>
      <c r="H46" s="55">
        <f>H38+H39+H40+H41+H42+H43+H44+H45</f>
        <v>7094.56</v>
      </c>
      <c r="I46" s="55">
        <f>I38+I39+I40+I41+I42+I43+I44+I45</f>
        <v>8126.72</v>
      </c>
      <c r="J46" s="55">
        <f>J38+J39+J40+J41+J42+J43+J44+J45</f>
        <v>7681.0199999999995</v>
      </c>
      <c r="K46" s="55">
        <f>K38+K39+K40+K41+K42+K43+K44+K45</f>
        <v>6086.96</v>
      </c>
      <c r="L46" s="55">
        <f>L38+L39+L40+L41+L42+L43+L44+L45</f>
        <v>5593.97</v>
      </c>
      <c r="M46" s="55">
        <f>M38+M39+M40+M41+M42+M43+M44+M45</f>
        <v>6691.63</v>
      </c>
      <c r="N46" s="54">
        <f>B46+C46+D46+E46+F46+G46+H46+I46+J46+K46+L46+M46</f>
        <v>100041.81000000003</v>
      </c>
    </row>
    <row r="47" spans="1:14" ht="16">
      <c r="A47" s="41" t="s">
        <v>44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</row>
    <row r="48" spans="1:14" ht="16">
      <c r="A48" s="42" t="s">
        <v>45</v>
      </c>
      <c r="B48" s="53">
        <v>22.85</v>
      </c>
      <c r="C48" s="53">
        <v>23.85</v>
      </c>
      <c r="D48" s="53">
        <v>23.75</v>
      </c>
      <c r="E48" s="53">
        <v>22.35</v>
      </c>
      <c r="F48" s="53">
        <v>23.3</v>
      </c>
      <c r="G48" s="53">
        <v>484.37</v>
      </c>
      <c r="H48" s="53">
        <v>998.63</v>
      </c>
      <c r="I48" s="53">
        <v>543.5</v>
      </c>
      <c r="J48" s="53">
        <v>585.93</v>
      </c>
      <c r="K48" s="53">
        <v>563.67</v>
      </c>
      <c r="L48" s="53">
        <v>779.33</v>
      </c>
      <c r="M48" s="53">
        <v>661.08</v>
      </c>
      <c r="N48" s="53">
        <f>B48+C48+D48+E48+F48+G48+H48+I48+J48+K48+L48+M48</f>
        <v>4732.61</v>
      </c>
    </row>
    <row r="49" spans="1:14" ht="16">
      <c r="A49" s="42" t="s">
        <v>46</v>
      </c>
      <c r="B49" s="53">
        <v>675.1</v>
      </c>
      <c r="C49" s="53">
        <v>1299.15</v>
      </c>
      <c r="D49" s="53">
        <v>1147.76</v>
      </c>
      <c r="E49" s="53">
        <v>875.55</v>
      </c>
      <c r="F49" s="53">
        <v>724.48</v>
      </c>
      <c r="G49" s="53">
        <v>22.25</v>
      </c>
      <c r="H49" s="52"/>
      <c r="I49" s="52"/>
      <c r="J49" s="52"/>
      <c r="K49" s="52"/>
      <c r="L49" s="53">
        <v>23.15</v>
      </c>
      <c r="M49" s="53">
        <v>261.55</v>
      </c>
      <c r="N49" s="53">
        <f>B49+C49+D49+E49+F49+G49+H49+I49+J49+K49+L49+M49</f>
        <v>5028.990000000001</v>
      </c>
    </row>
    <row r="50" spans="1:14" ht="16">
      <c r="A50" s="42" t="s">
        <v>47</v>
      </c>
      <c r="B50" s="53">
        <v>338.99</v>
      </c>
      <c r="C50" s="53">
        <v>300.99</v>
      </c>
      <c r="D50" s="53">
        <v>300.99</v>
      </c>
      <c r="E50" s="53">
        <v>262.99</v>
      </c>
      <c r="F50" s="53">
        <v>300.99</v>
      </c>
      <c r="G50" s="53">
        <v>410.99</v>
      </c>
      <c r="H50" s="53">
        <v>357.0</v>
      </c>
      <c r="I50" s="53">
        <v>281.0</v>
      </c>
      <c r="J50" s="53">
        <v>357.0</v>
      </c>
      <c r="K50" s="53">
        <v>254.55</v>
      </c>
      <c r="L50" s="53">
        <v>244.0</v>
      </c>
      <c r="M50" s="53">
        <v>243.0</v>
      </c>
      <c r="N50" s="53">
        <f>B50+C50+D50+E50+F50+G50+H50+I50+J50+K50+L50+M50</f>
        <v>3652.4900000000002</v>
      </c>
    </row>
    <row r="51" spans="1:14" ht="16">
      <c r="A51" s="42" t="s">
        <v>48</v>
      </c>
      <c r="B51" s="53">
        <v>1000.0</v>
      </c>
      <c r="C51" s="52"/>
      <c r="D51" s="52"/>
      <c r="E51" s="53">
        <v>2415.7</v>
      </c>
      <c r="F51" s="52"/>
      <c r="G51" s="53">
        <v>620.0</v>
      </c>
      <c r="H51" s="52"/>
      <c r="I51" s="52"/>
      <c r="J51" s="52"/>
      <c r="K51" s="53">
        <v>1845.0</v>
      </c>
      <c r="L51" s="52"/>
      <c r="M51" s="52"/>
      <c r="N51" s="53">
        <f>B51+C51+D51+E51+F51+G51+H51+I51+J51+K51+L51+M51</f>
        <v>5880.7</v>
      </c>
    </row>
    <row r="52" spans="1:14" ht="16">
      <c r="A52" s="42" t="s">
        <v>49</v>
      </c>
      <c r="B52" s="52"/>
      <c r="C52" s="52"/>
      <c r="D52" s="52"/>
      <c r="E52" s="52"/>
      <c r="F52" s="53">
        <v>15.6</v>
      </c>
      <c r="G52" s="52"/>
      <c r="H52" s="52"/>
      <c r="I52" s="52"/>
      <c r="J52" s="52"/>
      <c r="K52" s="52"/>
      <c r="L52" s="52"/>
      <c r="M52" s="52"/>
      <c r="N52" s="53">
        <f>B52+C52+D52+E52+F52+G52+H52+I52+J52+K52+L52+M52</f>
        <v>15.6</v>
      </c>
    </row>
    <row r="53" spans="1:14" ht="16">
      <c r="A53" s="42" t="s">
        <v>50</v>
      </c>
      <c r="B53" s="52"/>
      <c r="C53" s="52"/>
      <c r="D53" s="52"/>
      <c r="E53" s="52"/>
      <c r="F53" s="53">
        <v>41.08</v>
      </c>
      <c r="G53" s="52"/>
      <c r="H53" s="52"/>
      <c r="I53" s="53">
        <v>341.3</v>
      </c>
      <c r="J53" s="53">
        <v>2.14</v>
      </c>
      <c r="K53" s="53">
        <v>1.54</v>
      </c>
      <c r="L53" s="53">
        <v>40.0</v>
      </c>
      <c r="M53" s="53">
        <v>40.0</v>
      </c>
      <c r="N53" s="53">
        <f>B53+C53+D53+E53+F53+G53+H53+I53+J53+K53+L53+M53</f>
        <v>466.06</v>
      </c>
    </row>
    <row r="54" spans="1:14" ht="16">
      <c r="A54" s="42" t="s">
        <v>51</v>
      </c>
      <c r="B54" s="52"/>
      <c r="C54" s="52"/>
      <c r="D54" s="52"/>
      <c r="E54" s="52"/>
      <c r="F54" s="53">
        <v>203.3</v>
      </c>
      <c r="G54" s="52"/>
      <c r="H54" s="52"/>
      <c r="I54" s="52"/>
      <c r="J54" s="52"/>
      <c r="K54" s="52"/>
      <c r="L54" s="52"/>
      <c r="M54" s="52"/>
      <c r="N54" s="53">
        <f>B54+C54+D54+E54+F54+G54+H54+I54+J54+K54+L54+M54</f>
        <v>203.3</v>
      </c>
    </row>
    <row r="55" spans="1:14" ht="16">
      <c r="A55" s="42" t="s">
        <v>52</v>
      </c>
      <c r="B55" s="53">
        <v>265.32</v>
      </c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3">
        <f>B55+C55+D55+E55+F55+G55+H55+I55+J55+K55+L55+M55</f>
        <v>265.32</v>
      </c>
    </row>
    <row r="56" spans="1:14" ht="16">
      <c r="A56" s="42" t="s">
        <v>53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</row>
    <row r="57" spans="1:14" ht="16">
      <c r="A57" s="43" t="s">
        <v>54</v>
      </c>
      <c r="B57" s="53">
        <v>2276.59</v>
      </c>
      <c r="C57" s="53">
        <v>2276.59</v>
      </c>
      <c r="D57" s="53">
        <v>2276.59</v>
      </c>
      <c r="E57" s="53">
        <v>2276.59</v>
      </c>
      <c r="F57" s="53">
        <v>2292.45</v>
      </c>
      <c r="G57" s="52"/>
      <c r="H57" s="52"/>
      <c r="I57" s="52"/>
      <c r="J57" s="52"/>
      <c r="K57" s="52"/>
      <c r="L57" s="52"/>
      <c r="M57" s="52"/>
      <c r="N57" s="53">
        <f>B57+C57+D57+E57+F57+G57+H57+I57+J57+K57+L57+M57</f>
        <v>11398.810000000001</v>
      </c>
    </row>
    <row r="58" spans="1:14" ht="16">
      <c r="A58" s="43" t="s">
        <v>55</v>
      </c>
      <c r="B58" s="52"/>
      <c r="C58" s="52"/>
      <c r="D58" s="52"/>
      <c r="E58" s="52"/>
      <c r="F58" s="52"/>
      <c r="G58" s="53">
        <v>2281.5</v>
      </c>
      <c r="H58" s="53">
        <v>2281.5</v>
      </c>
      <c r="I58" s="53">
        <v>2281.5</v>
      </c>
      <c r="J58" s="53">
        <v>2281.5</v>
      </c>
      <c r="K58" s="53">
        <v>2281.5</v>
      </c>
      <c r="L58" s="53">
        <v>2281.5</v>
      </c>
      <c r="M58" s="53">
        <v>2281.5</v>
      </c>
      <c r="N58" s="53">
        <f>B58+C58+D58+E58+F58+G58+H58+I58+J58+K58+L58+M58</f>
        <v>15970.5</v>
      </c>
    </row>
    <row r="59" spans="1:14" ht="16">
      <c r="A59" s="46" t="s">
        <v>56</v>
      </c>
      <c r="B59" s="55">
        <f>B56+B57+B58</f>
        <v>2276.59</v>
      </c>
      <c r="C59" s="55">
        <f>C56+C57+C58</f>
        <v>2276.59</v>
      </c>
      <c r="D59" s="55">
        <f>D56+D57+D58</f>
        <v>2276.59</v>
      </c>
      <c r="E59" s="55">
        <f>E56+E57+E58</f>
        <v>2276.59</v>
      </c>
      <c r="F59" s="55">
        <f>F56+F57+F58</f>
        <v>2292.45</v>
      </c>
      <c r="G59" s="55">
        <f>G56+G57+G58</f>
        <v>2281.5</v>
      </c>
      <c r="H59" s="55">
        <f>H56+H57+H58</f>
        <v>2281.5</v>
      </c>
      <c r="I59" s="55">
        <f>I56+I57+I58</f>
        <v>2281.5</v>
      </c>
      <c r="J59" s="55">
        <f>J56+J57+J58</f>
        <v>2281.5</v>
      </c>
      <c r="K59" s="55">
        <f>K56+K57+K58</f>
        <v>2281.5</v>
      </c>
      <c r="L59" s="55">
        <f>L56+L57+L58</f>
        <v>2281.5</v>
      </c>
      <c r="M59" s="55">
        <f>M56+M57+M58</f>
        <v>2281.5</v>
      </c>
      <c r="N59" s="54">
        <f>B59+C59+D59+E59+F59+G59+H59+I59+J59+K59+L59+M59</f>
        <v>27369.31</v>
      </c>
    </row>
    <row r="60" spans="1:14" ht="16">
      <c r="A60" s="47" t="s">
        <v>57</v>
      </c>
      <c r="B60" s="55">
        <f>B47+B48+B49+B50+B51+B52+B53+B54+B55+B59</f>
        <v>4578.85</v>
      </c>
      <c r="C60" s="55">
        <f>C47+C48+C49+C50+C51+C52+C53+C54+C55+C59</f>
        <v>3900.58</v>
      </c>
      <c r="D60" s="55">
        <f>D47+D48+D49+D50+D51+D52+D53+D54+D55+D59</f>
        <v>3749.09</v>
      </c>
      <c r="E60" s="55">
        <f>E47+E48+E49+E50+E51+E52+E53+E54+E55+E59</f>
        <v>5853.18</v>
      </c>
      <c r="F60" s="55">
        <f>F47+F48+F49+F50+F51+F52+F53+F54+F55+F59</f>
        <v>3601.2</v>
      </c>
      <c r="G60" s="55">
        <f>G47+G48+G49+G50+G51+G52+G53+G54+G55+G59</f>
        <v>3819.11</v>
      </c>
      <c r="H60" s="55">
        <f>H47+H48+H49+H50+H51+H52+H53+H54+H55+H59</f>
        <v>3637.13</v>
      </c>
      <c r="I60" s="55">
        <f>I47+I48+I49+I50+I51+I52+I53+I54+I55+I59</f>
        <v>3447.3</v>
      </c>
      <c r="J60" s="55">
        <f>J47+J48+J49+J50+J51+J52+J53+J54+J55+J59</f>
        <v>3226.5699999999997</v>
      </c>
      <c r="K60" s="55">
        <f>K47+K48+K49+K50+K51+K52+K53+K54+K55+K59</f>
        <v>4946.26</v>
      </c>
      <c r="L60" s="55">
        <f>L47+L48+L49+L50+L51+L52+L53+L54+L55+L59</f>
        <v>3367.98</v>
      </c>
      <c r="M60" s="55">
        <f>M47+M48+M49+M50+M51+M52+M53+M54+M55+M59</f>
        <v>3487.13</v>
      </c>
      <c r="N60" s="54">
        <f>B60+C60+D60+E60+F60+G60+H60+I60+J60+K60+L60+M60</f>
        <v>47614.380000000005</v>
      </c>
    </row>
    <row r="61" spans="1:14" ht="16">
      <c r="A61" s="41" t="s">
        <v>58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</row>
    <row r="62" spans="1:14" ht="16">
      <c r="A62" s="42" t="s">
        <v>59</v>
      </c>
      <c r="B62" s="53">
        <v>276.0</v>
      </c>
      <c r="C62" s="53">
        <v>110.7</v>
      </c>
      <c r="D62" s="53">
        <v>116.91</v>
      </c>
      <c r="E62" s="52"/>
      <c r="F62" s="53">
        <v>22.19</v>
      </c>
      <c r="G62" s="52"/>
      <c r="H62" s="52"/>
      <c r="I62" s="53">
        <v>84.0</v>
      </c>
      <c r="J62" s="52"/>
      <c r="K62" s="52"/>
      <c r="L62" s="57">
        <v>0</v>
      </c>
      <c r="M62" s="53">
        <v>195.65</v>
      </c>
      <c r="N62" s="53">
        <f>B62+C62+D62+E62+F62+G62+H62+I62+J62+K62+L62+M62</f>
        <v>805.45</v>
      </c>
    </row>
    <row r="63" spans="1:14" ht="16">
      <c r="A63" s="42" t="s">
        <v>60</v>
      </c>
      <c r="B63" s="53">
        <v>81.37</v>
      </c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3">
        <f>B63+C63+D63+E63+F63+G63+H63+I63+J63+K63+L63+M63</f>
        <v>81.37</v>
      </c>
    </row>
    <row r="64" spans="1:14" ht="16">
      <c r="A64" s="47" t="s">
        <v>61</v>
      </c>
      <c r="B64" s="55">
        <f>B61+B62+B63</f>
        <v>357.37</v>
      </c>
      <c r="C64" s="55">
        <f>C61+C62+C63</f>
        <v>110.7</v>
      </c>
      <c r="D64" s="55">
        <f>D61+D62+D63</f>
        <v>116.91</v>
      </c>
      <c r="E64" s="54">
        <f>E61+E62+E63</f>
        <v>0.0</v>
      </c>
      <c r="F64" s="55">
        <f>F61+F62+F63</f>
        <v>22.19</v>
      </c>
      <c r="G64" s="54">
        <f>G61+G62+G63</f>
        <v>0.0</v>
      </c>
      <c r="H64" s="54">
        <f>H61+H62+H63</f>
        <v>0.0</v>
      </c>
      <c r="I64" s="55">
        <f>I61+I62+I63</f>
        <v>84.0</v>
      </c>
      <c r="J64" s="54">
        <f>J61+J62+J63</f>
        <v>0.0</v>
      </c>
      <c r="K64" s="54">
        <f>K61+K62+K63</f>
        <v>0.0</v>
      </c>
      <c r="L64" s="54">
        <f>L61+L62+L63</f>
        <v>0.0</v>
      </c>
      <c r="M64" s="55">
        <f>M61+M62+M63</f>
        <v>195.65</v>
      </c>
      <c r="N64" s="54">
        <f>B64+C64+D64+E64+F64+G64+H64+I64+J64+K64+L64+M64</f>
        <v>886.82</v>
      </c>
    </row>
    <row r="65" spans="1:14" ht="16">
      <c r="A65" s="41" t="s">
        <v>62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</row>
    <row r="66" spans="1:14" ht="16">
      <c r="A66" s="42" t="s">
        <v>63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</row>
    <row r="67" spans="1:14" ht="16">
      <c r="A67" s="43" t="s">
        <v>64</v>
      </c>
      <c r="B67" s="52"/>
      <c r="C67" s="52"/>
      <c r="D67" s="52"/>
      <c r="E67" s="53">
        <v>450.0</v>
      </c>
      <c r="F67" s="52"/>
      <c r="G67" s="52"/>
      <c r="H67" s="52"/>
      <c r="I67" s="52"/>
      <c r="J67" s="52"/>
      <c r="K67" s="52"/>
      <c r="L67" s="52"/>
      <c r="M67" s="52"/>
      <c r="N67" s="53">
        <f>B67+C67+D67+E67+F67+G67+H67+I67+J67+K67+L67+M67</f>
        <v>450.0</v>
      </c>
    </row>
    <row r="68" spans="1:14" ht="16">
      <c r="A68" s="46" t="s">
        <v>65</v>
      </c>
      <c r="B68" s="54">
        <f>B66+B67</f>
        <v>0.0</v>
      </c>
      <c r="C68" s="54">
        <f>C66+C67</f>
        <v>0.0</v>
      </c>
      <c r="D68" s="54">
        <f>D66+D67</f>
        <v>0.0</v>
      </c>
      <c r="E68" s="55">
        <f>E66+E67</f>
        <v>450.0</v>
      </c>
      <c r="F68" s="54">
        <f>F66+F67</f>
        <v>0.0</v>
      </c>
      <c r="G68" s="54">
        <f>G66+G67</f>
        <v>0.0</v>
      </c>
      <c r="H68" s="54">
        <f>H66+H67</f>
        <v>0.0</v>
      </c>
      <c r="I68" s="54">
        <f>I66+I67</f>
        <v>0.0</v>
      </c>
      <c r="J68" s="54">
        <f>J66+J67</f>
        <v>0.0</v>
      </c>
      <c r="K68" s="54">
        <f>K66+K67</f>
        <v>0.0</v>
      </c>
      <c r="L68" s="54">
        <f>L66+L67</f>
        <v>0.0</v>
      </c>
      <c r="M68" s="54">
        <f>M66+M67</f>
        <v>0.0</v>
      </c>
      <c r="N68" s="54">
        <f>B68+C68+D68+E68+F68+G68+H68+I68+J68+K68+L68+M68</f>
        <v>450.0</v>
      </c>
    </row>
    <row r="69" spans="1:14" ht="16">
      <c r="A69" s="42" t="s">
        <v>66</v>
      </c>
      <c r="B69" s="53">
        <v>260.0</v>
      </c>
      <c r="C69" s="53">
        <v>2182.37</v>
      </c>
      <c r="D69" s="53">
        <v>509.6</v>
      </c>
      <c r="E69" s="53">
        <v>-159.18</v>
      </c>
      <c r="F69" s="53">
        <v>-7.7</v>
      </c>
      <c r="G69" s="52"/>
      <c r="H69" s="52"/>
      <c r="I69" s="53">
        <v>1179.23</v>
      </c>
      <c r="J69" s="53">
        <v>1335.69</v>
      </c>
      <c r="K69" s="53">
        <v>275.0</v>
      </c>
      <c r="L69" s="53">
        <v>375.0</v>
      </c>
      <c r="M69" s="52"/>
      <c r="N69" s="53">
        <f>B69+C69+D69+E69+F69+G69+H69+I69+J69+K69+L69+M69</f>
        <v>5950.01</v>
      </c>
    </row>
    <row r="70" spans="1:14" ht="16">
      <c r="A70" s="43" t="s">
        <v>67</v>
      </c>
      <c r="B70" s="53">
        <v>361.44</v>
      </c>
      <c r="C70" s="53">
        <v>666.0</v>
      </c>
      <c r="D70" s="53">
        <v>300.0</v>
      </c>
      <c r="E70" s="53">
        <v>463.2</v>
      </c>
      <c r="F70" s="52"/>
      <c r="G70" s="53">
        <v>420.0</v>
      </c>
      <c r="H70" s="52"/>
      <c r="I70" s="52"/>
      <c r="J70" s="52"/>
      <c r="K70" s="53">
        <v>235.0</v>
      </c>
      <c r="L70" s="53">
        <v>1993.67</v>
      </c>
      <c r="M70" s="53">
        <v>3008.57</v>
      </c>
      <c r="N70" s="53">
        <f>B70+C70+D70+E70+F70+G70+H70+I70+J70+K70+L70+M70</f>
        <v>7447.880000000001</v>
      </c>
    </row>
    <row r="71" spans="1:14" ht="16">
      <c r="A71" s="43" t="s">
        <v>68</v>
      </c>
      <c r="B71" s="53">
        <v>1987.3</v>
      </c>
      <c r="C71" s="53">
        <v>292.11</v>
      </c>
      <c r="D71" s="53">
        <v>569.72</v>
      </c>
      <c r="E71" s="53">
        <v>188.84</v>
      </c>
      <c r="F71" s="53">
        <v>172.21</v>
      </c>
      <c r="G71" s="53">
        <v>25.27</v>
      </c>
      <c r="H71" s="53">
        <v>-442.74</v>
      </c>
      <c r="I71" s="52"/>
      <c r="J71" s="53">
        <v>244.95</v>
      </c>
      <c r="K71" s="53">
        <v>212.2</v>
      </c>
      <c r="L71" s="53">
        <v>193.72</v>
      </c>
      <c r="M71" s="53">
        <v>320.62</v>
      </c>
      <c r="N71" s="53">
        <f>B71+C71+D71+E71+F71+G71+H71+I71+J71+K71+L71+M71</f>
        <v>3764.1999999999994</v>
      </c>
    </row>
    <row r="72" spans="1:14" ht="16">
      <c r="A72" s="43" t="s">
        <v>69</v>
      </c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3">
        <v>87.48</v>
      </c>
      <c r="N72" s="53">
        <f>B72+C72+D72+E72+F72+G72+H72+I72+J72+K72+L72+M72</f>
        <v>87.48</v>
      </c>
    </row>
    <row r="73" spans="1:14" ht="16">
      <c r="A73" s="43" t="s">
        <v>70</v>
      </c>
      <c r="B73" s="52"/>
      <c r="C73" s="53">
        <v>90.55</v>
      </c>
      <c r="D73" s="53">
        <v>91.23</v>
      </c>
      <c r="E73" s="52"/>
      <c r="F73" s="53">
        <v>82.25</v>
      </c>
      <c r="G73" s="52"/>
      <c r="H73" s="52"/>
      <c r="I73" s="52"/>
      <c r="J73" s="52"/>
      <c r="K73" s="52"/>
      <c r="L73" s="53">
        <v>188.74</v>
      </c>
      <c r="M73" s="52"/>
      <c r="N73" s="53">
        <f>B73+C73+D73+E73+F73+G73+H73+I73+J73+K73+L73+M73</f>
        <v>452.77</v>
      </c>
    </row>
    <row r="74" spans="1:14" ht="16">
      <c r="A74" s="46" t="s">
        <v>71</v>
      </c>
      <c r="B74" s="55">
        <f>B69+B70+B71+B72+B73</f>
        <v>2608.74</v>
      </c>
      <c r="C74" s="55">
        <f>C69+C70+C71+C72+C73</f>
        <v>3231.03</v>
      </c>
      <c r="D74" s="55">
        <f>D69+D70+D71+D72+D73</f>
        <v>1470.5500000000002</v>
      </c>
      <c r="E74" s="55">
        <f>E69+E70+E71+E72+E73</f>
        <v>492.86</v>
      </c>
      <c r="F74" s="55">
        <f>F69+F70+F71+F72+F73</f>
        <v>246.76000000000002</v>
      </c>
      <c r="G74" s="55">
        <f>G69+G70+G71+G72+G73</f>
        <v>445.27</v>
      </c>
      <c r="H74" s="55">
        <f>H69+H70+H71+H72+H73</f>
        <v>-442.74</v>
      </c>
      <c r="I74" s="55">
        <f>I69+I70+I71+I72+I73</f>
        <v>1179.23</v>
      </c>
      <c r="J74" s="55">
        <f>J69+J70+J71+J72+J73</f>
        <v>1580.64</v>
      </c>
      <c r="K74" s="55">
        <f>K69+K70+K71+K72+K73</f>
        <v>722.2</v>
      </c>
      <c r="L74" s="55">
        <f>L69+L70+L71+L72+L73</f>
        <v>2751.13</v>
      </c>
      <c r="M74" s="55">
        <f>M69+M70+M71+M72+M73</f>
        <v>3416.67</v>
      </c>
      <c r="N74" s="54">
        <f>B74+C74+D74+E74+F74+G74+H74+I74+J74+K74+L74+M74</f>
        <v>17702.340000000004</v>
      </c>
    </row>
    <row r="75" spans="1:14" ht="16">
      <c r="A75" s="47" t="s">
        <v>72</v>
      </c>
      <c r="B75" s="55">
        <f>B65+B68+B74</f>
        <v>2608.74</v>
      </c>
      <c r="C75" s="55">
        <f>C65+C68+C74</f>
        <v>3231.03</v>
      </c>
      <c r="D75" s="55">
        <f>D65+D68+D74</f>
        <v>1470.5500000000002</v>
      </c>
      <c r="E75" s="55">
        <f>E65+E68+E74</f>
        <v>942.86</v>
      </c>
      <c r="F75" s="55">
        <f>F65+F68+F74</f>
        <v>246.76000000000002</v>
      </c>
      <c r="G75" s="55">
        <f>G65+G68+G74</f>
        <v>445.27</v>
      </c>
      <c r="H75" s="55">
        <f>H65+H68+H74</f>
        <v>-442.74</v>
      </c>
      <c r="I75" s="55">
        <f>I65+I68+I74</f>
        <v>1179.23</v>
      </c>
      <c r="J75" s="55">
        <f>J65+J68+J74</f>
        <v>1580.64</v>
      </c>
      <c r="K75" s="55">
        <f>K65+K68+K74</f>
        <v>722.2</v>
      </c>
      <c r="L75" s="55">
        <f>L65+L68+L74</f>
        <v>2751.13</v>
      </c>
      <c r="M75" s="55">
        <f>M65+M68+M74</f>
        <v>3416.67</v>
      </c>
      <c r="N75" s="54">
        <f>B75+C75+D75+E75+F75+G75+H75+I75+J75+K75+L75+M75</f>
        <v>18152.340000000004</v>
      </c>
    </row>
    <row r="76" spans="1:14" ht="16">
      <c r="A76" s="41" t="s">
        <v>73</v>
      </c>
      <c r="B76" s="53">
        <v>83.57</v>
      </c>
      <c r="C76" s="52"/>
      <c r="D76" s="52"/>
      <c r="E76" s="52"/>
      <c r="F76" s="52"/>
      <c r="G76" s="52"/>
      <c r="H76" s="53">
        <v>5170.4</v>
      </c>
      <c r="I76" s="52"/>
      <c r="J76" s="52"/>
      <c r="K76" s="53">
        <v>4862.5</v>
      </c>
      <c r="L76" s="52"/>
      <c r="M76" s="52"/>
      <c r="N76" s="53">
        <f>B76+C76+D76+E76+F76+G76+H76+I76+J76+K76+L76+M76</f>
        <v>10116.47</v>
      </c>
    </row>
    <row r="77" spans="1:14" ht="16">
      <c r="A77" s="48" t="s">
        <v>74</v>
      </c>
      <c r="B77" s="55">
        <f>B16+B32+B37+B46+B60+B64+B75+B76</f>
        <v>30805.83</v>
      </c>
      <c r="C77" s="55">
        <f>C16+C32+C37+C46+C60+C64+C75+C76</f>
        <v>28390.95</v>
      </c>
      <c r="D77" s="55">
        <f>D16+D32+D37+D46+D60+D64+D75+D76</f>
        <v>29397.7</v>
      </c>
      <c r="E77" s="55">
        <f>E16+E32+E37+E46+E60+E64+E75+E76</f>
        <v>30103.000000000004</v>
      </c>
      <c r="F77" s="55">
        <f>F16+F32+F37+F46+F60+F64+F75+F76</f>
        <v>23004.729999999996</v>
      </c>
      <c r="G77" s="55">
        <f>G16+G32+G37+G46+G60+G64+G75+G76</f>
        <v>15653.7</v>
      </c>
      <c r="H77" s="55">
        <f>H16+H32+H37+H46+H60+H64+H75+H76</f>
        <v>21252.33</v>
      </c>
      <c r="I77" s="55">
        <f>I16+I32+I37+I46+I60+I64+I75+I76</f>
        <v>18265.86</v>
      </c>
      <c r="J77" s="55">
        <f>J16+J32+J37+J46+J60+J64+J75+J76</f>
        <v>18687.989999999998</v>
      </c>
      <c r="K77" s="55">
        <f>K16+K32+K37+K46+K60+K64+K75+K76</f>
        <v>23094.62</v>
      </c>
      <c r="L77" s="55">
        <f>L16+L32+L37+L46+L60+L64+L75+L76</f>
        <v>22804.2</v>
      </c>
      <c r="M77" s="55">
        <f>M16+M32+M37+M46+M60+M64+M75+M76</f>
        <v>20545.58</v>
      </c>
      <c r="N77" s="54">
        <f>B77+C77+D77+E77+F77+G77+H77+I77+J77+K77+L77+M77</f>
        <v>282006.49</v>
      </c>
    </row>
    <row r="78" spans="1:14" ht="16">
      <c r="A78" s="48" t="s">
        <v>75</v>
      </c>
      <c r="B78" s="55">
        <f>B15-B77</f>
        <v>10481.009999999995</v>
      </c>
      <c r="C78" s="55">
        <f>C15-C77</f>
        <v>11845.09</v>
      </c>
      <c r="D78" s="55">
        <f>D15-D77</f>
        <v>13847.329999999998</v>
      </c>
      <c r="E78" s="55">
        <f>E15-E77</f>
        <v>8835.219999999998</v>
      </c>
      <c r="F78" s="55">
        <f>F15-F77</f>
        <v>2034.3300000000054</v>
      </c>
      <c r="G78" s="55">
        <f>G15-G77</f>
        <v>11074.630000000001</v>
      </c>
      <c r="H78" s="55">
        <f>H15-H77</f>
        <v>3889.3099999999977</v>
      </c>
      <c r="I78" s="55">
        <f>I15-I77</f>
        <v>9686.869999999999</v>
      </c>
      <c r="J78" s="55">
        <f>J15-J77</f>
        <v>11189.730000000003</v>
      </c>
      <c r="K78" s="55">
        <f>K15-K77</f>
        <v>15851.790000000005</v>
      </c>
      <c r="L78" s="55">
        <f>L15-L77</f>
        <v>5896.189999999999</v>
      </c>
      <c r="M78" s="55">
        <f>M15-M77</f>
        <v>8286.699999999997</v>
      </c>
      <c r="N78" s="54">
        <f>B78+C78+D78+E78+F78+G78+H78+I78+J78+K78+L78+M78</f>
        <v>112918.2</v>
      </c>
    </row>
    <row r="79" spans="1:13" ht="16">
      <c r="A79" s="40" t="s">
        <v>76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</row>
    <row r="80" spans="1:14" ht="16">
      <c r="A80" s="41" t="s">
        <v>77</v>
      </c>
      <c r="B80" s="53">
        <v>7152.49</v>
      </c>
      <c r="C80" s="53">
        <v>8780.33</v>
      </c>
      <c r="D80" s="53">
        <v>7791.23</v>
      </c>
      <c r="E80" s="53">
        <v>7908.52</v>
      </c>
      <c r="F80" s="53">
        <v>7894.55</v>
      </c>
      <c r="G80" s="53">
        <v>7629.67</v>
      </c>
      <c r="H80" s="53">
        <v>8140.27</v>
      </c>
      <c r="I80" s="53">
        <v>7902.52</v>
      </c>
      <c r="J80" s="53">
        <v>7130.33</v>
      </c>
      <c r="K80" s="53">
        <v>7893.38</v>
      </c>
      <c r="L80" s="53">
        <v>8125.9</v>
      </c>
      <c r="M80" s="53">
        <v>7423.07</v>
      </c>
      <c r="N80" s="53">
        <f>B80+C80+D80+E80+F80+G80+H80+I80+J80+K80+L80+M80</f>
        <v>93772.26000000001</v>
      </c>
    </row>
    <row r="81" spans="1:14" ht="16">
      <c r="A81" s="48" t="s">
        <v>78</v>
      </c>
      <c r="B81" s="55">
        <f>B79+B80</f>
        <v>7152.49</v>
      </c>
      <c r="C81" s="55">
        <f>C79+C80</f>
        <v>8780.33</v>
      </c>
      <c r="D81" s="55">
        <f>D79+D80</f>
        <v>7791.23</v>
      </c>
      <c r="E81" s="55">
        <f>E79+E80</f>
        <v>7908.52</v>
      </c>
      <c r="F81" s="55">
        <f>F79+F80</f>
        <v>7894.55</v>
      </c>
      <c r="G81" s="55">
        <f>G79+G80</f>
        <v>7629.67</v>
      </c>
      <c r="H81" s="55">
        <f>H79+H80</f>
        <v>8140.27</v>
      </c>
      <c r="I81" s="55">
        <f>I79+I80</f>
        <v>7902.52</v>
      </c>
      <c r="J81" s="55">
        <f>J79+J80</f>
        <v>7130.33</v>
      </c>
      <c r="K81" s="55">
        <f>K79+K80</f>
        <v>7893.38</v>
      </c>
      <c r="L81" s="55">
        <f>L79+L80</f>
        <v>8125.9</v>
      </c>
      <c r="M81" s="55">
        <f>M79+M80</f>
        <v>7423.07</v>
      </c>
      <c r="N81" s="54">
        <f>B81+C81+D81+E81+F81+G81+H81+I81+J81+K81+L81+M81</f>
        <v>93772.26000000001</v>
      </c>
    </row>
    <row r="82" spans="1:14" ht="16">
      <c r="A82" s="48" t="s">
        <v>79</v>
      </c>
      <c r="B82" s="55">
        <f>0-B81</f>
        <v>-7152.49</v>
      </c>
      <c r="C82" s="55">
        <f>0-C81</f>
        <v>-8780.33</v>
      </c>
      <c r="D82" s="55">
        <f>0-D81</f>
        <v>-7791.23</v>
      </c>
      <c r="E82" s="55">
        <f>0-E81</f>
        <v>-7908.52</v>
      </c>
      <c r="F82" s="55">
        <f>0-F81</f>
        <v>-7894.55</v>
      </c>
      <c r="G82" s="55">
        <f>0-G81</f>
        <v>-7629.67</v>
      </c>
      <c r="H82" s="55">
        <f>0-H81</f>
        <v>-8140.27</v>
      </c>
      <c r="I82" s="55">
        <f>0-I81</f>
        <v>-7902.52</v>
      </c>
      <c r="J82" s="55">
        <f>0-J81</f>
        <v>-7130.33</v>
      </c>
      <c r="K82" s="55">
        <f>0-K81</f>
        <v>-7893.38</v>
      </c>
      <c r="L82" s="55">
        <f>0-L81</f>
        <v>-8125.9</v>
      </c>
      <c r="M82" s="55">
        <f>0-M81</f>
        <v>-7423.07</v>
      </c>
      <c r="N82" s="54">
        <f>B82+C82+D82+E82+F82+G82+H82+I82+J82+K82+L82+M82</f>
        <v>-93772.26000000001</v>
      </c>
    </row>
    <row r="83" spans="1:14" ht="16">
      <c r="A83" s="48" t="s">
        <v>80</v>
      </c>
      <c r="B83" s="55">
        <f>B78+B82</f>
        <v>3328.519999999995</v>
      </c>
      <c r="C83" s="55">
        <f>C78+C82</f>
        <v>3064.76</v>
      </c>
      <c r="D83" s="55">
        <f>D78+D82</f>
        <v>6056.0999999999985</v>
      </c>
      <c r="E83" s="55">
        <f>E78+E82</f>
        <v>926.6999999999971</v>
      </c>
      <c r="F83" s="55">
        <f>F78+F82</f>
        <v>-5860.219999999995</v>
      </c>
      <c r="G83" s="55">
        <f>G78+G82</f>
        <v>3444.960000000001</v>
      </c>
      <c r="H83" s="55">
        <f>H78+H82</f>
        <v>-4250.960000000003</v>
      </c>
      <c r="I83" s="55">
        <f>I78+I82</f>
        <v>1784.3499999999985</v>
      </c>
      <c r="J83" s="55">
        <f>J78+J82</f>
        <v>4059.4000000000033</v>
      </c>
      <c r="K83" s="55">
        <f>K78+K82</f>
        <v>7958.410000000004</v>
      </c>
      <c r="L83" s="55">
        <f>L78+L82</f>
        <v>-2229.710000000001</v>
      </c>
      <c r="M83" s="55">
        <f>M78+M82</f>
        <v>863.6299999999974</v>
      </c>
      <c r="N83" s="54">
        <f>B83+C83+D83+E83+F83+G83+H83+I83+J83+K83+L83+M83</f>
        <v>19145.939999999995</v>
      </c>
    </row>
    <row r="87" spans="1:1" ht="16">
      <c r="A87" s="58" t="s">
        <v>95</v>
      </c>
    </row>
  </sheetData>
  <mergeCells count="4">
    <mergeCell ref="A1:N1"/>
    <mergeCell ref="A2:N2"/>
    <mergeCell ref="A3:N3"/>
    <mergeCell ref="A87:N87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dcterms:created xsi:type="dcterms:W3CDTF">2022-03-24T08:55:57Z</dcterms:created>
  <dcterms:modified xsi:type="dcterms:W3CDTF">2022-03-30T09:41:57Z</dcterms:modified>
  <cp:category/>
</cp:coreProperties>
</file>